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420" windowWidth="1980" windowHeight="1176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<sst xmlns="http://schemas.openxmlformats.org/spreadsheetml/2006/main" count="324" uniqueCount="208">
  <si>
    <t>Rye NH BOS and Budget Committee Town 2015 budget approvals/recommendations as of 12/5/15.  Revision B.</t>
  </si>
  <si>
    <t>Not addressed as already removed.</t>
  </si>
  <si>
    <t>Not yet addressed by Bud. Ctee.</t>
  </si>
  <si>
    <t>Addl. Gen. fund fm. 10/26 mtg.</t>
  </si>
  <si>
    <t>Reconciliation to Nov. 10, 2015 budget spreadsheet</t>
  </si>
  <si>
    <t>Math error, motion was for $1,295,068</t>
  </si>
  <si>
    <t>no vote (see below)</t>
  </si>
  <si>
    <t>Budget Ctee tabled/not addr.</t>
  </si>
  <si>
    <t>Potential Bud. Ctee. Reccom.</t>
  </si>
  <si>
    <t>General fund per above</t>
  </si>
  <si>
    <t>New ambulance</t>
  </si>
  <si>
    <t>49:17</t>
  </si>
  <si>
    <t>56:12</t>
  </si>
  <si>
    <t>58:55</t>
  </si>
  <si>
    <t>63:12</t>
  </si>
  <si>
    <t>64:00</t>
  </si>
  <si>
    <t>68:17</t>
  </si>
  <si>
    <t>69:25</t>
  </si>
  <si>
    <t>Six wheel dump truck</t>
  </si>
  <si>
    <t>Red Mill Ln. culvert(s)</t>
  </si>
  <si>
    <t>Hwy. equip. cap. Reserve</t>
  </si>
  <si>
    <t>Reassessment reserve</t>
  </si>
  <si>
    <t>Accum. Leave fund</t>
  </si>
  <si>
    <t>Bldg. maint. Fund</t>
  </si>
  <si>
    <t>see above</t>
  </si>
  <si>
    <t>Total warrant articles</t>
  </si>
  <si>
    <t>Warrant articles (BOS meeting 11/23/15, except. Library approved in 10/22/15 BOS all-day session)</t>
  </si>
  <si>
    <t>Note:  The video times are for the BOS all-day budget session 10/22/15, the Budget Committee all-day budget session 11/12/15 and the BOS meetings 10/26/15 and 11/23/15.  The videos are available on the Town website.</t>
  </si>
  <si>
    <t>not. addr. yet</t>
  </si>
  <si>
    <t xml:space="preserve">  The AM and PM times are those in the black bar at the top of the video.  The elapsed times are total minutes and seconds into the video from the start.</t>
  </si>
  <si>
    <t>Fund 2</t>
  </si>
  <si>
    <t>Sewer Department</t>
  </si>
  <si>
    <t>4550-58</t>
  </si>
  <si>
    <t>Library</t>
  </si>
  <si>
    <t>4611-53</t>
  </si>
  <si>
    <t>Conservation</t>
  </si>
  <si>
    <t>4414-39</t>
  </si>
  <si>
    <t>Mosquito Control</t>
  </si>
  <si>
    <t>Heritage Commission</t>
  </si>
  <si>
    <t>4590-57</t>
  </si>
  <si>
    <t>4195-25</t>
  </si>
  <si>
    <t>Cemetery</t>
  </si>
  <si>
    <t>4191-11</t>
  </si>
  <si>
    <t>Planning Board</t>
  </si>
  <si>
    <t>4191-10</t>
  </si>
  <si>
    <t>Board of Adjustment</t>
  </si>
  <si>
    <t>4323-23</t>
  </si>
  <si>
    <t>Transfer Station</t>
  </si>
  <si>
    <t>Capital outlay Pub. Works</t>
  </si>
  <si>
    <t>Adjournment</t>
  </si>
  <si>
    <t>4197-22</t>
  </si>
  <si>
    <t>Budget ctee.</t>
  </si>
  <si>
    <t>recommend.</t>
  </si>
  <si>
    <t>4240-18</t>
  </si>
  <si>
    <t>Building Inspection</t>
  </si>
  <si>
    <t>Town Clerk</t>
  </si>
  <si>
    <t>4140-13</t>
  </si>
  <si>
    <t>Tax Collector</t>
  </si>
  <si>
    <t>4150-14</t>
  </si>
  <si>
    <t>4140-03</t>
  </si>
  <si>
    <t>Elections</t>
  </si>
  <si>
    <t>Executive Office</t>
  </si>
  <si>
    <t>4130-01</t>
  </si>
  <si>
    <t>4155-20</t>
  </si>
  <si>
    <t>Finance Office</t>
  </si>
  <si>
    <t>4150-21</t>
  </si>
  <si>
    <t>Assessing</t>
  </si>
  <si>
    <t>4153-04</t>
  </si>
  <si>
    <t>Legal</t>
  </si>
  <si>
    <t>4194-07</t>
  </si>
  <si>
    <t>Town Hall</t>
  </si>
  <si>
    <t>4196-12</t>
  </si>
  <si>
    <t>Insurance</t>
  </si>
  <si>
    <t>Regional Agencies</t>
  </si>
  <si>
    <t>General Government</t>
  </si>
  <si>
    <t>4199-26</t>
  </si>
  <si>
    <t>4411-37</t>
  </si>
  <si>
    <t>Health Officer</t>
  </si>
  <si>
    <t>4442-44</t>
  </si>
  <si>
    <t>Direct Assistance</t>
  </si>
  <si>
    <t xml:space="preserve">Historic District </t>
  </si>
  <si>
    <t>4589-54</t>
  </si>
  <si>
    <t>multiple</t>
  </si>
  <si>
    <t>Account</t>
  </si>
  <si>
    <t>Description</t>
  </si>
  <si>
    <t>Dept. Req.</t>
  </si>
  <si>
    <t>4290-17</t>
  </si>
  <si>
    <t>Emergency Management</t>
  </si>
  <si>
    <t>4210-15</t>
  </si>
  <si>
    <t>Police Department</t>
  </si>
  <si>
    <t>4414-38</t>
  </si>
  <si>
    <t>Animal Control</t>
  </si>
  <si>
    <t>Video start</t>
  </si>
  <si>
    <t>Fund 8</t>
  </si>
  <si>
    <t>Parking Enforcement</t>
  </si>
  <si>
    <t>Outside Details</t>
  </si>
  <si>
    <t>Fund 7</t>
  </si>
  <si>
    <t>4194-08</t>
  </si>
  <si>
    <t>Public Safety Building</t>
  </si>
  <si>
    <t>4215-19</t>
  </si>
  <si>
    <t>Ambulance</t>
  </si>
  <si>
    <t>4220-16</t>
  </si>
  <si>
    <t>as of 10/22/15</t>
  </si>
  <si>
    <t>Selectmen</t>
  </si>
  <si>
    <t>recommended</t>
  </si>
  <si>
    <t>AIF Mills absent</t>
  </si>
  <si>
    <t>BOS notes</t>
  </si>
  <si>
    <t>$7800 redn in fuel</t>
  </si>
  <si>
    <t>BOS Elapsed</t>
  </si>
  <si>
    <t>BOS Time</t>
  </si>
  <si>
    <t>BC Time</t>
  </si>
  <si>
    <t>BOS Vote</t>
  </si>
  <si>
    <t>BC Vote</t>
  </si>
  <si>
    <t>Includes $2500 fire, rest police</t>
  </si>
  <si>
    <t>Total General fund</t>
  </si>
  <si>
    <t>130:08</t>
  </si>
  <si>
    <t>136:46</t>
  </si>
  <si>
    <t>4902-68 sel.</t>
  </si>
  <si>
    <t>Stage ($15K) elim.  zero at 3:08:25 p.m.</t>
  </si>
  <si>
    <t>Parsons Field Stg. Cap outlay</t>
  </si>
  <si>
    <t>This and line below combined in discussion and vote.</t>
  </si>
  <si>
    <t>4902-68-772</t>
  </si>
  <si>
    <t>Adj. for stage</t>
  </si>
  <si>
    <t>Adj. General fund</t>
  </si>
  <si>
    <t>Red'n Land mon. $2500 as Muss. donates</t>
  </si>
  <si>
    <t>Mot. was for $9800 excl. stage rental, added back 3:08:25 p.m.</t>
  </si>
  <si>
    <t>Video off (lunch)</t>
  </si>
  <si>
    <t>AIF, Drake, Abrams abst.</t>
  </si>
  <si>
    <t>approved w. below</t>
  </si>
  <si>
    <t>Fund 8, Fund 7, Fund 12, Fund 9, Fund 2, Library WAs, 4194-05 (Parsonage)</t>
  </si>
  <si>
    <t>AIF</t>
  </si>
  <si>
    <t>$3000 redn in electric</t>
  </si>
  <si>
    <t>$5000 redn OT, $900 fuel</t>
  </si>
  <si>
    <t>6th lifeguard kept in, assume early dep.</t>
  </si>
  <si>
    <t>Conc. Flr repair $43K.  Energy $15K.</t>
  </si>
  <si>
    <t>Jumps as Cyndi turns off</t>
  </si>
  <si>
    <t>Back on</t>
  </si>
  <si>
    <t>No f.t. Town Custodian</t>
  </si>
  <si>
    <t>$6500 redn salt/sand, $4700 fuel</t>
  </si>
  <si>
    <t>2-1 Mills against</t>
  </si>
  <si>
    <t>4583-59</t>
  </si>
  <si>
    <t>Non-public personnel</t>
  </si>
  <si>
    <t>Jumps as video off</t>
  </si>
  <si>
    <t>Return after non-public</t>
  </si>
  <si>
    <t>Video off briefly</t>
  </si>
  <si>
    <t>Video back on</t>
  </si>
  <si>
    <t>Library HVAC w/a</t>
  </si>
  <si>
    <t>Library bldg. maint. W/a</t>
  </si>
  <si>
    <t>Non-public litigatiion</t>
  </si>
  <si>
    <t>Strt spray redn $7500, clerk redn $10000</t>
  </si>
  <si>
    <t>Elim. Comcast PPMTV $12,030</t>
  </si>
  <si>
    <t>4194-05</t>
  </si>
  <si>
    <t>Parsonage</t>
  </si>
  <si>
    <t>Debt Service TANS</t>
  </si>
  <si>
    <t>4723-67</t>
  </si>
  <si>
    <t>Debt Service princ. &amp; int.</t>
  </si>
  <si>
    <t>end video</t>
  </si>
  <si>
    <t>Town-wide computers</t>
  </si>
  <si>
    <t>4902-68-740</t>
  </si>
  <si>
    <t>apparently appv'd above</t>
  </si>
  <si>
    <t>4902-68-719</t>
  </si>
  <si>
    <t xml:space="preserve">Found cheaper beach chairs.  </t>
  </si>
  <si>
    <t>4902-68-728</t>
  </si>
  <si>
    <t>PSB capital outlay</t>
  </si>
  <si>
    <t>Beach eq. capital outlay</t>
  </si>
  <si>
    <t>Ambulance capital outlay</t>
  </si>
  <si>
    <t>4902-68-742</t>
  </si>
  <si>
    <t>Coffee Break</t>
  </si>
  <si>
    <t>4902-68-760</t>
  </si>
  <si>
    <t>Cruiser, cap. Outlay</t>
  </si>
  <si>
    <t>Mot. $261,997, $950 added back at 3:08:25 p.m.</t>
  </si>
  <si>
    <t>Not enough in outside det. revolving to buy cruiser</t>
  </si>
  <si>
    <t>Total</t>
  </si>
  <si>
    <t>..of which not gen. fund</t>
  </si>
  <si>
    <t>General fund excl. below</t>
  </si>
  <si>
    <t>From 10/26/15 BOS meeting</t>
  </si>
  <si>
    <t>Fire Department</t>
  </si>
  <si>
    <t>4520-52</t>
  </si>
  <si>
    <t>Beach Lifeguards</t>
  </si>
  <si>
    <t>4194-02</t>
  </si>
  <si>
    <t>Town Custodian</t>
  </si>
  <si>
    <t>4194-06</t>
  </si>
  <si>
    <t>Public Works Buildings</t>
  </si>
  <si>
    <t>4312-23</t>
  </si>
  <si>
    <t>Public Works Personnel</t>
  </si>
  <si>
    <t>4312-24</t>
  </si>
  <si>
    <t>Public Works Operations</t>
  </si>
  <si>
    <t>4316-27</t>
  </si>
  <si>
    <t>Street Lighting</t>
  </si>
  <si>
    <t>4323-34</t>
  </si>
  <si>
    <t>Solid Waste Disposal</t>
  </si>
  <si>
    <t>$5000 redn in fuel oil</t>
  </si>
  <si>
    <t>AIF exc. Abrams</t>
  </si>
  <si>
    <t>Tabled</t>
  </si>
  <si>
    <t>Partially tabled</t>
  </si>
  <si>
    <t>BC notes</t>
  </si>
  <si>
    <t>Gate $10K AIF S. Crapo abst., doors $5K AIF, Grote abst.</t>
  </si>
  <si>
    <t>AIF, Grote abstain</t>
  </si>
  <si>
    <t>AIF, Drake abst.</t>
  </si>
  <si>
    <t>4520-55</t>
  </si>
  <si>
    <t>Land Management</t>
  </si>
  <si>
    <t>Fund 12</t>
  </si>
  <si>
    <t>Beach Cleaning</t>
  </si>
  <si>
    <t>Recreation Department</t>
  </si>
  <si>
    <t>4520-50</t>
  </si>
  <si>
    <t>Patriotic Purposes</t>
  </si>
  <si>
    <t>Fund 9</t>
  </si>
  <si>
    <t>Recreation Revolving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</si>
</sst>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xf>
    <xf numFmtId="6" fontId="0" fillId="0" borderId="0" xfId="0" applyNumberFormat="1" applyAlignment="1">
      <alignment/>
    </xf>
    <xf numFmtId="19" fontId="0" fillId="0" borderId="0" xfId="0" applyNumberFormat="1" applyAlignment="1">
      <alignment/>
    </xf>
    <xf numFmtId="0" fontId="0" fillId="0" borderId="0" xfId="0" applyFont="1" applyAlignment="1">
      <alignment/>
    </xf>
    <xf numFmtId="20" fontId="0" fillId="0" borderId="0" xfId="0" applyNumberFormat="1" applyFont="1" applyAlignment="1">
      <alignment/>
    </xf>
    <xf numFmtId="0" fontId="0" fillId="0" borderId="0" xfId="0" applyAlignment="1" quotePrefix="1">
      <alignment/>
    </xf>
    <xf numFmtId="19" fontId="0" fillId="0" borderId="0" xfId="0" applyNumberFormat="1" applyFont="1" applyAlignment="1">
      <alignment/>
    </xf>
    <xf numFmtId="6" fontId="0" fillId="0" borderId="0" xfId="0" applyNumberFormat="1" applyFont="1" applyAlignment="1">
      <alignment/>
    </xf>
    <xf numFmtId="20" fontId="0" fillId="0" borderId="0" xfId="0" applyNumberFormat="1" applyFont="1" applyAlignment="1" quotePrefix="1">
      <alignment horizontal="right"/>
    </xf>
    <xf numFmtId="20" fontId="0" fillId="0" borderId="0" xfId="0" applyNumberFormat="1" applyFont="1" applyAlignment="1">
      <alignment horizontal="right"/>
    </xf>
    <xf numFmtId="46" fontId="0" fillId="0" borderId="0" xfId="0" applyNumberFormat="1" applyFont="1" applyAlignment="1" quotePrefix="1">
      <alignment horizontal="right"/>
    </xf>
    <xf numFmtId="0" fontId="0" fillId="0" borderId="0" xfId="0" applyFont="1" applyAlignment="1">
      <alignment horizontal="right"/>
    </xf>
    <xf numFmtId="0" fontId="0" fillId="0" borderId="0" xfId="0" applyFont="1" applyAlignment="1" quotePrefix="1">
      <alignment horizontal="right"/>
    </xf>
    <xf numFmtId="0" fontId="1" fillId="0" borderId="0" xfId="0" applyFont="1" applyAlignment="1">
      <alignment horizontal="center"/>
    </xf>
    <xf numFmtId="6" fontId="1" fillId="0" borderId="0" xfId="0" applyNumberFormat="1" applyFont="1" applyAlignment="1">
      <alignment/>
    </xf>
    <xf numFmtId="0" fontId="0" fillId="0" borderId="0" xfId="0" applyAlignment="1" quotePrefix="1">
      <alignment horizontal="right"/>
    </xf>
    <xf numFmtId="6" fontId="0" fillId="0" borderId="0" xfId="0" applyNumberFormat="1" applyAlignment="1">
      <alignment horizontal="right"/>
    </xf>
    <xf numFmtId="0" fontId="0" fillId="0" borderId="0" xfId="0" applyNumberFormat="1" applyFont="1" applyAlignment="1" quotePrefix="1">
      <alignment horizontal="right"/>
    </xf>
    <xf numFmtId="0" fontId="0" fillId="0" borderId="0" xfId="0" applyNumberFormat="1" applyFont="1" applyAlignment="1">
      <alignment horizontal="right"/>
    </xf>
    <xf numFmtId="0" fontId="0" fillId="0" borderId="0" xfId="0" applyFont="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4"/>
  <sheetViews>
    <sheetView tabSelected="1" zoomScalePageLayoutView="0" workbookViewId="0" topLeftCell="A1">
      <selection activeCell="I22" sqref="I22"/>
    </sheetView>
  </sheetViews>
  <sheetFormatPr defaultColWidth="9.00390625" defaultRowHeight="12.75"/>
  <cols>
    <col min="1" max="1" width="12.75390625" style="0" customWidth="1"/>
    <col min="2" max="2" width="26.25390625" style="0" customWidth="1"/>
    <col min="3" max="4" width="12.625" style="0" customWidth="1"/>
    <col min="5" max="5" width="13.25390625" style="0" customWidth="1"/>
    <col min="6" max="6" width="11.00390625" style="0" customWidth="1"/>
    <col min="7" max="7" width="11.25390625" style="0" bestFit="1" customWidth="1"/>
    <col min="8" max="8" width="20.625" style="0" customWidth="1"/>
    <col min="9" max="9" width="52.125" style="0" customWidth="1"/>
    <col min="10" max="10" width="11.25390625" style="0" bestFit="1" customWidth="1"/>
    <col min="11" max="11" width="20.75390625" style="0" customWidth="1"/>
    <col min="12" max="12" width="47.00390625" style="0" customWidth="1"/>
    <col min="13" max="16384" width="11.00390625" style="0" customWidth="1"/>
  </cols>
  <sheetData>
    <row r="1" ht="12.75">
      <c r="A1" s="1" t="s">
        <v>0</v>
      </c>
    </row>
    <row r="2" ht="12.75">
      <c r="A2" s="4" t="s">
        <v>27</v>
      </c>
    </row>
    <row r="3" ht="12.75">
      <c r="A3" s="20" t="s">
        <v>29</v>
      </c>
    </row>
    <row r="4" ht="12.75">
      <c r="A4" s="1"/>
    </row>
    <row r="5" spans="3:5" ht="12.75">
      <c r="C5" s="14" t="s">
        <v>85</v>
      </c>
      <c r="D5" s="14" t="s">
        <v>103</v>
      </c>
      <c r="E5" s="14" t="s">
        <v>51</v>
      </c>
    </row>
    <row r="6" spans="1:12" ht="12.75">
      <c r="A6" s="1" t="s">
        <v>83</v>
      </c>
      <c r="B6" s="1" t="s">
        <v>84</v>
      </c>
      <c r="C6" s="14" t="s">
        <v>102</v>
      </c>
      <c r="D6" s="14" t="s">
        <v>104</v>
      </c>
      <c r="E6" s="14" t="s">
        <v>52</v>
      </c>
      <c r="F6" s="1" t="s">
        <v>108</v>
      </c>
      <c r="G6" s="1" t="s">
        <v>109</v>
      </c>
      <c r="H6" s="1" t="s">
        <v>111</v>
      </c>
      <c r="I6" s="1" t="s">
        <v>106</v>
      </c>
      <c r="J6" s="1" t="s">
        <v>110</v>
      </c>
      <c r="K6" s="1" t="s">
        <v>112</v>
      </c>
      <c r="L6" s="1" t="s">
        <v>195</v>
      </c>
    </row>
    <row r="7" spans="1:7" ht="12.75">
      <c r="A7" s="1"/>
      <c r="B7" s="4" t="s">
        <v>92</v>
      </c>
      <c r="C7" s="1"/>
      <c r="D7" s="1"/>
      <c r="E7" s="1"/>
      <c r="F7" s="5">
        <v>0</v>
      </c>
      <c r="G7" s="7">
        <v>0.3623032407407407</v>
      </c>
    </row>
    <row r="8" spans="1:11" ht="12.75">
      <c r="A8" t="s">
        <v>86</v>
      </c>
      <c r="B8" t="s">
        <v>87</v>
      </c>
      <c r="C8" s="2">
        <v>5900</v>
      </c>
      <c r="D8" s="2">
        <v>5900</v>
      </c>
      <c r="E8" s="2">
        <v>5900</v>
      </c>
      <c r="F8" s="5">
        <v>0.05416666666666667</v>
      </c>
      <c r="G8" s="7">
        <v>0.36319444444444443</v>
      </c>
      <c r="H8" t="s">
        <v>105</v>
      </c>
      <c r="J8" s="3">
        <v>0.3756597222222222</v>
      </c>
      <c r="K8" t="s">
        <v>130</v>
      </c>
    </row>
    <row r="9" spans="1:11" ht="12.75">
      <c r="A9" t="s">
        <v>88</v>
      </c>
      <c r="B9" t="s">
        <v>89</v>
      </c>
      <c r="C9" s="2">
        <v>1435881</v>
      </c>
      <c r="D9" s="2">
        <v>1428081</v>
      </c>
      <c r="E9" s="2">
        <v>1428081</v>
      </c>
      <c r="F9" s="10">
        <v>0.23680555555555557</v>
      </c>
      <c r="G9" s="7">
        <v>0.36625</v>
      </c>
      <c r="H9" t="s">
        <v>105</v>
      </c>
      <c r="I9" t="s">
        <v>107</v>
      </c>
      <c r="J9" s="3">
        <v>0.36162037037037037</v>
      </c>
      <c r="K9" t="s">
        <v>130</v>
      </c>
    </row>
    <row r="10" spans="1:11" ht="12.75">
      <c r="A10" t="s">
        <v>90</v>
      </c>
      <c r="B10" t="s">
        <v>91</v>
      </c>
      <c r="C10" s="2">
        <v>16123</v>
      </c>
      <c r="D10" s="2">
        <v>16123</v>
      </c>
      <c r="E10" s="2">
        <v>16123</v>
      </c>
      <c r="F10" s="10">
        <v>0.4201388888888889</v>
      </c>
      <c r="G10" s="7">
        <v>0.36930555555555555</v>
      </c>
      <c r="H10" t="s">
        <v>130</v>
      </c>
      <c r="J10" s="3">
        <v>0.37787037037037036</v>
      </c>
      <c r="K10" t="s">
        <v>130</v>
      </c>
    </row>
    <row r="11" spans="1:11" ht="12.75">
      <c r="A11" t="s">
        <v>93</v>
      </c>
      <c r="B11" t="s">
        <v>94</v>
      </c>
      <c r="C11" s="2">
        <v>34670</v>
      </c>
      <c r="D11" s="2">
        <v>34670</v>
      </c>
      <c r="E11" s="2">
        <v>34670</v>
      </c>
      <c r="F11" s="11"/>
      <c r="G11" s="7">
        <v>0.37265046296296295</v>
      </c>
      <c r="H11" t="s">
        <v>130</v>
      </c>
      <c r="J11" s="3">
        <v>0.3807523148148148</v>
      </c>
      <c r="K11" t="s">
        <v>130</v>
      </c>
    </row>
    <row r="12" spans="1:12" ht="12.75">
      <c r="A12" t="s">
        <v>96</v>
      </c>
      <c r="B12" t="s">
        <v>95</v>
      </c>
      <c r="C12" s="2">
        <v>67500</v>
      </c>
      <c r="D12" s="2">
        <v>67500</v>
      </c>
      <c r="E12" s="2">
        <v>67500</v>
      </c>
      <c r="F12" s="11"/>
      <c r="G12" s="7">
        <v>0.3756712962962963</v>
      </c>
      <c r="H12" t="s">
        <v>130</v>
      </c>
      <c r="J12" s="3">
        <v>0.38417824074074075</v>
      </c>
      <c r="K12" t="s">
        <v>130</v>
      </c>
      <c r="L12" t="s">
        <v>113</v>
      </c>
    </row>
    <row r="13" spans="1:11" ht="12.75">
      <c r="A13" s="4" t="s">
        <v>168</v>
      </c>
      <c r="B13" s="4" t="s">
        <v>169</v>
      </c>
      <c r="C13" s="8">
        <v>45000</v>
      </c>
      <c r="D13" s="8">
        <v>45000</v>
      </c>
      <c r="E13" s="8">
        <v>45000</v>
      </c>
      <c r="F13" s="11"/>
      <c r="G13" s="7">
        <v>0.3789120370370371</v>
      </c>
      <c r="H13" t="s">
        <v>130</v>
      </c>
      <c r="I13" t="s">
        <v>171</v>
      </c>
      <c r="J13" s="3">
        <v>0.391099537037037</v>
      </c>
      <c r="K13" t="s">
        <v>130</v>
      </c>
    </row>
    <row r="14" spans="1:12" ht="12.75">
      <c r="A14" t="s">
        <v>97</v>
      </c>
      <c r="B14" t="s">
        <v>98</v>
      </c>
      <c r="C14" s="2">
        <v>67625</v>
      </c>
      <c r="D14" s="2">
        <v>64625</v>
      </c>
      <c r="E14" s="2">
        <v>59625</v>
      </c>
      <c r="F14" s="13"/>
      <c r="G14" s="7">
        <v>0.3832523148148148</v>
      </c>
      <c r="H14" t="s">
        <v>130</v>
      </c>
      <c r="I14" t="s">
        <v>131</v>
      </c>
      <c r="J14" s="3">
        <v>0.3960300925925926</v>
      </c>
      <c r="K14" t="s">
        <v>130</v>
      </c>
      <c r="L14" t="s">
        <v>191</v>
      </c>
    </row>
    <row r="15" spans="1:11" ht="12.75">
      <c r="A15" t="s">
        <v>99</v>
      </c>
      <c r="B15" t="s">
        <v>100</v>
      </c>
      <c r="C15" s="2">
        <v>135025</v>
      </c>
      <c r="D15" s="2">
        <v>129125</v>
      </c>
      <c r="E15" s="2">
        <v>129125</v>
      </c>
      <c r="F15" s="13"/>
      <c r="G15" s="7">
        <v>0.38570601851851855</v>
      </c>
      <c r="H15" t="s">
        <v>130</v>
      </c>
      <c r="I15" t="s">
        <v>132</v>
      </c>
      <c r="J15" s="3">
        <v>0.4011574074074074</v>
      </c>
      <c r="K15" t="s">
        <v>130</v>
      </c>
    </row>
    <row r="16" spans="1:11" ht="12.75">
      <c r="A16" t="s">
        <v>101</v>
      </c>
      <c r="B16" t="s">
        <v>176</v>
      </c>
      <c r="C16" s="2">
        <v>1307168</v>
      </c>
      <c r="D16" s="2">
        <v>1295968</v>
      </c>
      <c r="E16" s="2">
        <v>1295968</v>
      </c>
      <c r="F16" s="13"/>
      <c r="G16" s="7">
        <v>0.3909375</v>
      </c>
      <c r="H16" t="s">
        <v>130</v>
      </c>
      <c r="I16" s="1" t="s">
        <v>5</v>
      </c>
      <c r="J16" s="3">
        <v>0.40621527777777783</v>
      </c>
      <c r="K16" t="s">
        <v>130</v>
      </c>
    </row>
    <row r="17" spans="1:11" ht="12.75">
      <c r="A17" t="s">
        <v>177</v>
      </c>
      <c r="B17" t="s">
        <v>178</v>
      </c>
      <c r="C17" s="2">
        <v>64435</v>
      </c>
      <c r="D17" s="2">
        <v>60000</v>
      </c>
      <c r="E17" s="2">
        <v>60000</v>
      </c>
      <c r="F17" s="13"/>
      <c r="G17" s="7">
        <v>0.4063888888888889</v>
      </c>
      <c r="H17" t="s">
        <v>130</v>
      </c>
      <c r="I17" t="s">
        <v>133</v>
      </c>
      <c r="J17" s="3">
        <v>0.41609953703703706</v>
      </c>
      <c r="K17" t="s">
        <v>130</v>
      </c>
    </row>
    <row r="18" spans="1:11" ht="12.75">
      <c r="A18" t="s">
        <v>160</v>
      </c>
      <c r="B18" t="s">
        <v>164</v>
      </c>
      <c r="C18" s="2">
        <v>15000</v>
      </c>
      <c r="D18" s="2">
        <v>7000</v>
      </c>
      <c r="E18" s="2">
        <v>7000</v>
      </c>
      <c r="F18" s="13"/>
      <c r="G18" s="7">
        <v>0.41391203703703705</v>
      </c>
      <c r="H18" t="s">
        <v>130</v>
      </c>
      <c r="I18" t="s">
        <v>161</v>
      </c>
      <c r="J18" s="3">
        <v>0.4250925925925926</v>
      </c>
      <c r="K18" t="s">
        <v>192</v>
      </c>
    </row>
    <row r="19" spans="1:11" ht="12.75">
      <c r="A19" t="s">
        <v>162</v>
      </c>
      <c r="B19" t="s">
        <v>163</v>
      </c>
      <c r="C19" s="2">
        <v>58000</v>
      </c>
      <c r="D19" s="2">
        <v>58000</v>
      </c>
      <c r="E19" s="2">
        <v>58000</v>
      </c>
      <c r="F19" s="13"/>
      <c r="G19" s="7"/>
      <c r="H19" t="s">
        <v>130</v>
      </c>
      <c r="I19" t="s">
        <v>134</v>
      </c>
      <c r="J19" s="3">
        <v>0.43320601851851853</v>
      </c>
      <c r="K19" t="s">
        <v>130</v>
      </c>
    </row>
    <row r="20" spans="1:11" ht="12.75">
      <c r="A20" t="s">
        <v>166</v>
      </c>
      <c r="B20" t="s">
        <v>165</v>
      </c>
      <c r="C20" s="2">
        <v>16500</v>
      </c>
      <c r="D20" s="2">
        <v>16500</v>
      </c>
      <c r="E20" s="17"/>
      <c r="F20" s="13"/>
      <c r="G20" s="7">
        <v>0.42241898148148144</v>
      </c>
      <c r="H20" t="s">
        <v>130</v>
      </c>
      <c r="J20" s="3">
        <v>0.4449189814814815</v>
      </c>
      <c r="K20" t="s">
        <v>193</v>
      </c>
    </row>
    <row r="21" spans="2:7" ht="12.75">
      <c r="B21" t="s">
        <v>167</v>
      </c>
      <c r="C21" s="2"/>
      <c r="D21" s="2"/>
      <c r="E21" s="2"/>
      <c r="F21" s="13"/>
      <c r="G21" s="7">
        <v>0.42528935185185185</v>
      </c>
    </row>
    <row r="22" spans="3:9" ht="12.75">
      <c r="C22" s="2"/>
      <c r="D22" s="2"/>
      <c r="E22" s="2"/>
      <c r="F22" s="13"/>
      <c r="G22" s="7">
        <v>0.43114583333333334</v>
      </c>
      <c r="I22" t="s">
        <v>135</v>
      </c>
    </row>
    <row r="23" spans="3:9" ht="12.75">
      <c r="C23" s="2"/>
      <c r="D23" s="2"/>
      <c r="E23" s="2"/>
      <c r="F23" s="13"/>
      <c r="G23" s="7">
        <v>0.4313078703703704</v>
      </c>
      <c r="I23" t="s">
        <v>136</v>
      </c>
    </row>
    <row r="24" spans="1:11" ht="12.75">
      <c r="A24" t="s">
        <v>179</v>
      </c>
      <c r="B24" t="s">
        <v>180</v>
      </c>
      <c r="C24" s="2">
        <v>62719</v>
      </c>
      <c r="D24" s="2">
        <v>26291</v>
      </c>
      <c r="E24" s="2">
        <v>26291</v>
      </c>
      <c r="F24" s="11"/>
      <c r="G24" s="7">
        <v>0.43299768518518517</v>
      </c>
      <c r="H24" t="s">
        <v>130</v>
      </c>
      <c r="I24" t="s">
        <v>137</v>
      </c>
      <c r="J24" s="3">
        <v>0.45480324074074074</v>
      </c>
      <c r="K24" t="s">
        <v>130</v>
      </c>
    </row>
    <row r="25" spans="1:11" ht="12.75">
      <c r="A25" t="s">
        <v>181</v>
      </c>
      <c r="B25" t="s">
        <v>182</v>
      </c>
      <c r="C25" s="2">
        <v>13015</v>
      </c>
      <c r="D25" s="2">
        <v>13015</v>
      </c>
      <c r="E25" s="2">
        <v>13015</v>
      </c>
      <c r="F25" s="13"/>
      <c r="G25" s="7">
        <v>0.4410648148148148</v>
      </c>
      <c r="H25" t="s">
        <v>130</v>
      </c>
      <c r="J25" s="3">
        <v>0.4567824074074074</v>
      </c>
      <c r="K25" t="s">
        <v>130</v>
      </c>
    </row>
    <row r="26" spans="1:11" ht="12.75">
      <c r="A26" t="s">
        <v>183</v>
      </c>
      <c r="B26" t="s">
        <v>184</v>
      </c>
      <c r="C26" s="2">
        <v>708290</v>
      </c>
      <c r="D26" s="2">
        <v>708290</v>
      </c>
      <c r="E26" s="2">
        <v>708290</v>
      </c>
      <c r="F26" s="13"/>
      <c r="G26" s="7">
        <v>0.44192129629629634</v>
      </c>
      <c r="H26" t="s">
        <v>130</v>
      </c>
      <c r="J26" s="3">
        <v>0.46033564814814815</v>
      </c>
      <c r="K26" t="s">
        <v>130</v>
      </c>
    </row>
    <row r="27" spans="1:11" ht="12.75">
      <c r="A27" t="s">
        <v>185</v>
      </c>
      <c r="B27" t="s">
        <v>186</v>
      </c>
      <c r="C27" s="2">
        <v>546120</v>
      </c>
      <c r="D27" s="2">
        <v>534920</v>
      </c>
      <c r="E27" s="2">
        <v>534920</v>
      </c>
      <c r="F27" s="13"/>
      <c r="G27" s="7">
        <v>0.4425694444444444</v>
      </c>
      <c r="H27" t="s">
        <v>130</v>
      </c>
      <c r="I27" t="s">
        <v>138</v>
      </c>
      <c r="J27" s="3">
        <v>0.46192129629629625</v>
      </c>
      <c r="K27" t="s">
        <v>130</v>
      </c>
    </row>
    <row r="28" spans="1:11" ht="12.75">
      <c r="A28" t="s">
        <v>187</v>
      </c>
      <c r="B28" t="s">
        <v>188</v>
      </c>
      <c r="C28" s="2">
        <v>5300</v>
      </c>
      <c r="D28" s="2">
        <v>5300</v>
      </c>
      <c r="E28" s="2">
        <v>5300</v>
      </c>
      <c r="F28" s="13"/>
      <c r="G28" s="7">
        <v>0.4484143518518518</v>
      </c>
      <c r="H28" t="s">
        <v>130</v>
      </c>
      <c r="J28" s="3">
        <v>0.4709722222222222</v>
      </c>
      <c r="K28" t="s">
        <v>130</v>
      </c>
    </row>
    <row r="29" spans="1:11" ht="12.75">
      <c r="A29" t="s">
        <v>46</v>
      </c>
      <c r="B29" t="s">
        <v>47</v>
      </c>
      <c r="C29" s="2">
        <v>210660</v>
      </c>
      <c r="D29" s="2">
        <v>210660</v>
      </c>
      <c r="E29" s="2">
        <v>210660</v>
      </c>
      <c r="F29" s="13"/>
      <c r="G29" s="7">
        <v>0.4488773148148148</v>
      </c>
      <c r="H29" t="s">
        <v>130</v>
      </c>
      <c r="J29" s="3">
        <v>0.4733449074074074</v>
      </c>
      <c r="K29" t="s">
        <v>130</v>
      </c>
    </row>
    <row r="30" spans="1:11" ht="12.75">
      <c r="A30" t="s">
        <v>189</v>
      </c>
      <c r="B30" t="s">
        <v>190</v>
      </c>
      <c r="C30" s="2">
        <v>206230</v>
      </c>
      <c r="D30" s="2">
        <v>206230</v>
      </c>
      <c r="E30" s="2">
        <v>206230</v>
      </c>
      <c r="F30" s="9"/>
      <c r="G30" s="7">
        <v>0.44929398148148153</v>
      </c>
      <c r="H30" t="s">
        <v>130</v>
      </c>
      <c r="J30" s="3">
        <v>0.4740972222222222</v>
      </c>
      <c r="K30" t="s">
        <v>130</v>
      </c>
    </row>
    <row r="31" spans="1:11" ht="12.75">
      <c r="A31" t="s">
        <v>199</v>
      </c>
      <c r="B31" t="s">
        <v>200</v>
      </c>
      <c r="C31" s="2">
        <v>40685</v>
      </c>
      <c r="D31" s="2">
        <v>38185</v>
      </c>
      <c r="E31" s="2">
        <v>38185</v>
      </c>
      <c r="F31" s="9"/>
      <c r="G31" s="7">
        <v>0.4552314814814815</v>
      </c>
      <c r="H31" t="s">
        <v>130</v>
      </c>
      <c r="I31" t="s">
        <v>124</v>
      </c>
      <c r="J31" s="3">
        <v>0.4751736111111111</v>
      </c>
      <c r="K31" t="s">
        <v>130</v>
      </c>
    </row>
    <row r="32" spans="1:11" ht="12.75">
      <c r="A32" t="s">
        <v>201</v>
      </c>
      <c r="B32" t="s">
        <v>202</v>
      </c>
      <c r="C32" s="2">
        <v>23140</v>
      </c>
      <c r="D32" s="2">
        <v>23140</v>
      </c>
      <c r="E32" s="2">
        <v>23140</v>
      </c>
      <c r="F32" s="9"/>
      <c r="G32" s="7">
        <v>0.4585300925925926</v>
      </c>
      <c r="H32" t="s">
        <v>130</v>
      </c>
      <c r="I32" s="1"/>
      <c r="J32" s="3">
        <v>0.4845486111111111</v>
      </c>
      <c r="K32" t="s">
        <v>130</v>
      </c>
    </row>
    <row r="33" spans="1:12" ht="12.75">
      <c r="A33" t="s">
        <v>117</v>
      </c>
      <c r="B33" t="s">
        <v>48</v>
      </c>
      <c r="C33" s="2">
        <v>25000</v>
      </c>
      <c r="D33" s="2">
        <v>25000</v>
      </c>
      <c r="E33" s="2">
        <v>15000</v>
      </c>
      <c r="F33" s="9"/>
      <c r="G33" s="7">
        <v>0.4611574074074074</v>
      </c>
      <c r="H33" t="s">
        <v>139</v>
      </c>
      <c r="I33" t="s">
        <v>120</v>
      </c>
      <c r="J33" s="3">
        <v>0.4870833333333333</v>
      </c>
      <c r="K33" t="s">
        <v>194</v>
      </c>
      <c r="L33" t="s">
        <v>196</v>
      </c>
    </row>
    <row r="34" spans="1:12" ht="12.75">
      <c r="A34" t="s">
        <v>121</v>
      </c>
      <c r="B34" t="s">
        <v>119</v>
      </c>
      <c r="C34" s="2">
        <v>15000</v>
      </c>
      <c r="D34" s="2">
        <v>0</v>
      </c>
      <c r="E34" s="2">
        <v>0</v>
      </c>
      <c r="F34" s="9"/>
      <c r="G34" s="7"/>
      <c r="H34" t="s">
        <v>139</v>
      </c>
      <c r="I34" t="s">
        <v>118</v>
      </c>
      <c r="L34" t="s">
        <v>1</v>
      </c>
    </row>
    <row r="35" spans="1:11" ht="12.75">
      <c r="A35" t="s">
        <v>42</v>
      </c>
      <c r="B35" t="s">
        <v>43</v>
      </c>
      <c r="C35" s="2">
        <v>141072</v>
      </c>
      <c r="D35" s="2">
        <v>141072</v>
      </c>
      <c r="E35" s="2">
        <v>141072</v>
      </c>
      <c r="F35" s="9"/>
      <c r="G35" s="7">
        <v>0.4674189814814815</v>
      </c>
      <c r="H35" t="s">
        <v>130</v>
      </c>
      <c r="J35" s="3">
        <v>0.5116898148148148</v>
      </c>
      <c r="K35" t="s">
        <v>130</v>
      </c>
    </row>
    <row r="36" spans="1:11" ht="12.75">
      <c r="A36" s="6" t="s">
        <v>44</v>
      </c>
      <c r="B36" t="s">
        <v>45</v>
      </c>
      <c r="C36" s="2">
        <v>13270</v>
      </c>
      <c r="D36" s="2">
        <v>13270</v>
      </c>
      <c r="E36" s="2">
        <v>13270</v>
      </c>
      <c r="F36" s="13"/>
      <c r="G36" s="7">
        <v>0.4683101851851852</v>
      </c>
      <c r="H36" t="s">
        <v>130</v>
      </c>
      <c r="J36" s="3">
        <v>0.5138078703703703</v>
      </c>
      <c r="K36" t="s">
        <v>130</v>
      </c>
    </row>
    <row r="37" spans="1:11" ht="12.75">
      <c r="A37" t="s">
        <v>53</v>
      </c>
      <c r="B37" t="s">
        <v>54</v>
      </c>
      <c r="C37" s="2">
        <v>164857</v>
      </c>
      <c r="D37" s="2">
        <v>164857</v>
      </c>
      <c r="E37" s="2">
        <v>164857</v>
      </c>
      <c r="F37" s="13"/>
      <c r="G37" s="3">
        <v>0.4689236111111111</v>
      </c>
      <c r="H37" t="s">
        <v>139</v>
      </c>
      <c r="J37" s="3">
        <v>0.5146990740740741</v>
      </c>
      <c r="K37" t="s">
        <v>130</v>
      </c>
    </row>
    <row r="38" spans="1:11" ht="12.75">
      <c r="A38" t="s">
        <v>204</v>
      </c>
      <c r="B38" t="s">
        <v>203</v>
      </c>
      <c r="C38" s="2">
        <v>270239</v>
      </c>
      <c r="D38" s="2">
        <v>261198</v>
      </c>
      <c r="E38" s="2">
        <v>261198</v>
      </c>
      <c r="F38" s="13"/>
      <c r="G38" s="7">
        <v>0.4803240740740741</v>
      </c>
      <c r="H38" t="s">
        <v>130</v>
      </c>
      <c r="I38" t="s">
        <v>170</v>
      </c>
      <c r="J38" s="3">
        <v>0.49600694444444443</v>
      </c>
      <c r="K38" t="s">
        <v>130</v>
      </c>
    </row>
    <row r="39" spans="1:11" ht="12.75">
      <c r="A39" t="s">
        <v>206</v>
      </c>
      <c r="B39" t="s">
        <v>207</v>
      </c>
      <c r="C39" s="2">
        <v>240344</v>
      </c>
      <c r="D39" s="2">
        <v>240344</v>
      </c>
      <c r="E39" s="2">
        <v>240344</v>
      </c>
      <c r="F39" s="13"/>
      <c r="G39" s="7">
        <v>0.4983680555555556</v>
      </c>
      <c r="H39" t="s">
        <v>130</v>
      </c>
      <c r="J39" s="3">
        <v>0.5049305555555555</v>
      </c>
      <c r="K39" t="s">
        <v>130</v>
      </c>
    </row>
    <row r="40" spans="1:11" ht="12.75">
      <c r="A40" t="s">
        <v>140</v>
      </c>
      <c r="B40" t="s">
        <v>205</v>
      </c>
      <c r="C40" s="2">
        <v>10750</v>
      </c>
      <c r="D40" s="2">
        <v>10750</v>
      </c>
      <c r="E40" s="2">
        <v>10750</v>
      </c>
      <c r="F40" s="13"/>
      <c r="G40" s="7">
        <v>0.49975694444444446</v>
      </c>
      <c r="H40" t="s">
        <v>130</v>
      </c>
      <c r="I40" t="s">
        <v>125</v>
      </c>
      <c r="J40" s="3">
        <v>0.5008680555555556</v>
      </c>
      <c r="K40" t="s">
        <v>130</v>
      </c>
    </row>
    <row r="41" spans="1:11" ht="12.75">
      <c r="A41" t="s">
        <v>30</v>
      </c>
      <c r="B41" t="s">
        <v>31</v>
      </c>
      <c r="C41" s="2">
        <v>261514</v>
      </c>
      <c r="D41" s="2">
        <v>261514</v>
      </c>
      <c r="E41" s="2">
        <v>261514</v>
      </c>
      <c r="F41" s="13"/>
      <c r="G41" s="7">
        <v>0.5022569444444445</v>
      </c>
      <c r="H41" t="s">
        <v>130</v>
      </c>
      <c r="J41" s="3">
        <v>0.5064004629629629</v>
      </c>
      <c r="K41" t="s">
        <v>130</v>
      </c>
    </row>
    <row r="42" spans="2:9" ht="12.75">
      <c r="B42" t="s">
        <v>141</v>
      </c>
      <c r="G42" s="7">
        <v>0.503912037037037</v>
      </c>
      <c r="I42" t="s">
        <v>142</v>
      </c>
    </row>
    <row r="43" spans="2:7" ht="12.75">
      <c r="B43" t="s">
        <v>143</v>
      </c>
      <c r="G43" s="7">
        <v>0.5075</v>
      </c>
    </row>
    <row r="44" spans="2:9" ht="12.75">
      <c r="B44" t="s">
        <v>144</v>
      </c>
      <c r="G44" s="7">
        <v>0.5080092592592592</v>
      </c>
      <c r="I44" t="s">
        <v>142</v>
      </c>
    </row>
    <row r="45" spans="2:7" ht="12.75">
      <c r="B45" t="s">
        <v>145</v>
      </c>
      <c r="G45" s="7">
        <v>0.508263888888889</v>
      </c>
    </row>
    <row r="46" spans="2:10" ht="12.75">
      <c r="B46" t="s">
        <v>126</v>
      </c>
      <c r="G46" s="7">
        <v>0.5084027777777778</v>
      </c>
      <c r="I46" t="s">
        <v>142</v>
      </c>
      <c r="J46" s="3">
        <v>0.5207175925925925</v>
      </c>
    </row>
    <row r="47" spans="2:12" ht="12.75">
      <c r="B47" t="s">
        <v>145</v>
      </c>
      <c r="G47" s="7">
        <v>0.5451273148148148</v>
      </c>
      <c r="J47" s="3">
        <v>0.5629861111111111</v>
      </c>
      <c r="L47" t="s">
        <v>142</v>
      </c>
    </row>
    <row r="48" spans="1:11" ht="12.75">
      <c r="A48" t="s">
        <v>40</v>
      </c>
      <c r="B48" t="s">
        <v>41</v>
      </c>
      <c r="C48" s="2">
        <v>104411</v>
      </c>
      <c r="D48" s="2">
        <v>104411</v>
      </c>
      <c r="E48" s="2">
        <v>104411</v>
      </c>
      <c r="F48" s="13"/>
      <c r="G48" s="7">
        <v>0.5452893518518519</v>
      </c>
      <c r="J48" s="3">
        <v>0.6274305555555556</v>
      </c>
      <c r="K48" t="s">
        <v>198</v>
      </c>
    </row>
    <row r="49" spans="1:11" ht="12.75">
      <c r="A49" t="s">
        <v>34</v>
      </c>
      <c r="B49" t="s">
        <v>35</v>
      </c>
      <c r="C49" s="2">
        <v>90000</v>
      </c>
      <c r="D49" s="2">
        <v>90000</v>
      </c>
      <c r="E49" s="2">
        <v>90000</v>
      </c>
      <c r="F49" s="12"/>
      <c r="G49" s="7">
        <v>0.5463194444444445</v>
      </c>
      <c r="H49" t="s">
        <v>130</v>
      </c>
      <c r="J49" s="3">
        <v>0.5631944444444444</v>
      </c>
      <c r="K49" t="s">
        <v>197</v>
      </c>
    </row>
    <row r="50" spans="1:11" ht="12.75">
      <c r="A50" t="s">
        <v>62</v>
      </c>
      <c r="B50" t="s">
        <v>61</v>
      </c>
      <c r="C50" s="2">
        <v>216246</v>
      </c>
      <c r="D50" s="2">
        <v>216246</v>
      </c>
      <c r="E50" s="2">
        <v>216246</v>
      </c>
      <c r="F50" s="12"/>
      <c r="G50" s="7">
        <v>0.5549189814814816</v>
      </c>
      <c r="H50" t="s">
        <v>130</v>
      </c>
      <c r="J50" s="3">
        <v>0.6410416666666666</v>
      </c>
      <c r="K50" t="s">
        <v>130</v>
      </c>
    </row>
    <row r="51" spans="1:11" ht="12.75">
      <c r="A51" t="s">
        <v>32</v>
      </c>
      <c r="B51" t="s">
        <v>33</v>
      </c>
      <c r="C51" s="2">
        <v>667005</v>
      </c>
      <c r="D51" s="2">
        <v>657340</v>
      </c>
      <c r="E51" s="2">
        <v>657340</v>
      </c>
      <c r="F51" s="12"/>
      <c r="G51" s="7">
        <v>0.5560648148148148</v>
      </c>
      <c r="H51" t="s">
        <v>130</v>
      </c>
      <c r="J51" s="3">
        <v>0.582662037037037</v>
      </c>
      <c r="K51" t="s">
        <v>130</v>
      </c>
    </row>
    <row r="52" spans="2:12" ht="12.75">
      <c r="B52" t="s">
        <v>146</v>
      </c>
      <c r="C52" s="2"/>
      <c r="D52" s="2">
        <v>60000</v>
      </c>
      <c r="E52" s="17"/>
      <c r="F52" s="12"/>
      <c r="G52" s="7"/>
      <c r="H52" t="s">
        <v>130</v>
      </c>
      <c r="L52" t="s">
        <v>2</v>
      </c>
    </row>
    <row r="53" spans="2:12" ht="12.75">
      <c r="B53" t="s">
        <v>147</v>
      </c>
      <c r="C53" s="2"/>
      <c r="D53" s="2">
        <v>5000</v>
      </c>
      <c r="E53" s="17"/>
      <c r="F53" s="12"/>
      <c r="G53" s="7"/>
      <c r="H53" t="s">
        <v>130</v>
      </c>
      <c r="L53" s="4" t="s">
        <v>2</v>
      </c>
    </row>
    <row r="54" spans="1:10" ht="12.75">
      <c r="A54" t="s">
        <v>63</v>
      </c>
      <c r="B54" t="s">
        <v>66</v>
      </c>
      <c r="C54" s="15"/>
      <c r="D54" s="2"/>
      <c r="E54" s="8"/>
      <c r="F54" s="12"/>
      <c r="G54" s="7">
        <v>0.5811805555555556</v>
      </c>
      <c r="H54" t="s">
        <v>6</v>
      </c>
      <c r="J54" s="3"/>
    </row>
    <row r="55" spans="2:9" ht="12.75">
      <c r="B55" t="s">
        <v>148</v>
      </c>
      <c r="C55" s="2"/>
      <c r="D55" s="2"/>
      <c r="E55" s="8"/>
      <c r="F55" s="12"/>
      <c r="G55" s="7">
        <v>0.5751851851851851</v>
      </c>
      <c r="I55" t="s">
        <v>142</v>
      </c>
    </row>
    <row r="56" spans="2:7" ht="12.75">
      <c r="B56" t="s">
        <v>145</v>
      </c>
      <c r="C56" s="2"/>
      <c r="D56" s="2"/>
      <c r="E56" s="8"/>
      <c r="F56" s="12"/>
      <c r="G56" s="7">
        <v>0.5821759259259259</v>
      </c>
    </row>
    <row r="57" spans="1:11" ht="12.75">
      <c r="A57" s="6" t="s">
        <v>36</v>
      </c>
      <c r="B57" t="s">
        <v>37</v>
      </c>
      <c r="C57" s="2">
        <v>103500</v>
      </c>
      <c r="D57" s="2">
        <v>86000</v>
      </c>
      <c r="E57" s="2">
        <v>86000</v>
      </c>
      <c r="F57" s="12"/>
      <c r="G57" s="7">
        <v>0.5823958333333333</v>
      </c>
      <c r="H57" t="s">
        <v>130</v>
      </c>
      <c r="I57" t="s">
        <v>149</v>
      </c>
      <c r="J57" s="3">
        <v>0.5179050925925927</v>
      </c>
      <c r="K57" t="s">
        <v>130</v>
      </c>
    </row>
    <row r="58" spans="1:11" ht="12.75">
      <c r="A58" t="s">
        <v>39</v>
      </c>
      <c r="B58" t="s">
        <v>38</v>
      </c>
      <c r="C58" s="2">
        <v>4300</v>
      </c>
      <c r="D58" s="2">
        <v>4300</v>
      </c>
      <c r="E58" s="2">
        <v>4300</v>
      </c>
      <c r="F58" s="12"/>
      <c r="G58" s="7">
        <v>0.598900462962963</v>
      </c>
      <c r="H58" t="s">
        <v>130</v>
      </c>
      <c r="J58" s="3">
        <v>0.636886574074074</v>
      </c>
      <c r="K58" t="s">
        <v>127</v>
      </c>
    </row>
    <row r="59" spans="1:11" ht="12.75">
      <c r="A59" t="s">
        <v>81</v>
      </c>
      <c r="B59" t="s">
        <v>80</v>
      </c>
      <c r="C59" s="2">
        <v>1000</v>
      </c>
      <c r="D59" s="2">
        <v>1000</v>
      </c>
      <c r="E59" s="2">
        <v>1000</v>
      </c>
      <c r="F59" s="12"/>
      <c r="G59" s="7">
        <v>0.6075925925925926</v>
      </c>
      <c r="H59" t="s">
        <v>105</v>
      </c>
      <c r="J59" s="3">
        <v>0.6403240740740741</v>
      </c>
      <c r="K59" t="s">
        <v>130</v>
      </c>
    </row>
    <row r="60" spans="1:11" ht="12.75">
      <c r="A60" t="s">
        <v>63</v>
      </c>
      <c r="B60" t="s">
        <v>66</v>
      </c>
      <c r="C60" s="2">
        <v>164261</v>
      </c>
      <c r="D60" s="2">
        <v>164261</v>
      </c>
      <c r="E60" s="8">
        <v>164261</v>
      </c>
      <c r="F60" s="12"/>
      <c r="G60" s="7">
        <v>0.6079629629629629</v>
      </c>
      <c r="H60" t="s">
        <v>105</v>
      </c>
      <c r="J60" s="3">
        <v>0.6426504629629629</v>
      </c>
      <c r="K60" t="s">
        <v>130</v>
      </c>
    </row>
    <row r="61" spans="1:11" ht="12.75">
      <c r="A61" t="s">
        <v>65</v>
      </c>
      <c r="B61" t="s">
        <v>64</v>
      </c>
      <c r="C61" s="2">
        <v>182374</v>
      </c>
      <c r="D61" s="2">
        <v>182374</v>
      </c>
      <c r="E61" s="2">
        <v>182374</v>
      </c>
      <c r="F61" s="12"/>
      <c r="G61" s="7">
        <v>0.6093981481481482</v>
      </c>
      <c r="H61" t="s">
        <v>105</v>
      </c>
      <c r="J61" s="3">
        <v>0.64375</v>
      </c>
      <c r="K61" t="s">
        <v>130</v>
      </c>
    </row>
    <row r="62" spans="1:11" ht="12.75">
      <c r="A62" t="s">
        <v>67</v>
      </c>
      <c r="B62" t="s">
        <v>68</v>
      </c>
      <c r="C62" s="2">
        <v>123000</v>
      </c>
      <c r="D62" s="2">
        <v>123000</v>
      </c>
      <c r="E62" s="2">
        <v>123000</v>
      </c>
      <c r="F62" s="12"/>
      <c r="G62" s="7">
        <v>0.610474537037037</v>
      </c>
      <c r="H62" t="s">
        <v>105</v>
      </c>
      <c r="J62" s="3">
        <v>0.6448379629629629</v>
      </c>
      <c r="K62" t="s">
        <v>130</v>
      </c>
    </row>
    <row r="63" spans="1:11" ht="12.75">
      <c r="A63" t="s">
        <v>69</v>
      </c>
      <c r="B63" t="s">
        <v>70</v>
      </c>
      <c r="C63" s="2">
        <v>21410</v>
      </c>
      <c r="D63" s="2">
        <v>20910</v>
      </c>
      <c r="E63" s="2">
        <v>20910</v>
      </c>
      <c r="F63" s="12"/>
      <c r="G63" s="7">
        <v>0.6161689814814815</v>
      </c>
      <c r="H63" t="s">
        <v>105</v>
      </c>
      <c r="J63" s="3">
        <v>0.6471296296296296</v>
      </c>
      <c r="K63" t="s">
        <v>130</v>
      </c>
    </row>
    <row r="64" spans="1:11" ht="12.75">
      <c r="A64" t="s">
        <v>71</v>
      </c>
      <c r="B64" t="s">
        <v>72</v>
      </c>
      <c r="C64" s="2">
        <v>269038</v>
      </c>
      <c r="D64" s="2">
        <v>269038</v>
      </c>
      <c r="E64" s="2">
        <v>269038</v>
      </c>
      <c r="F64" s="12"/>
      <c r="G64" s="7">
        <v>0.6176157407407408</v>
      </c>
      <c r="H64" t="s">
        <v>105</v>
      </c>
      <c r="J64" s="3">
        <v>0.6491319444444444</v>
      </c>
      <c r="K64" t="s">
        <v>130</v>
      </c>
    </row>
    <row r="65" spans="1:11" ht="12.75">
      <c r="A65" s="6" t="s">
        <v>50</v>
      </c>
      <c r="B65" t="s">
        <v>73</v>
      </c>
      <c r="C65" s="2">
        <v>54908</v>
      </c>
      <c r="D65" s="2">
        <v>54908</v>
      </c>
      <c r="E65" s="2">
        <v>54908</v>
      </c>
      <c r="F65" s="12"/>
      <c r="G65" s="7">
        <v>0.6185416666666667</v>
      </c>
      <c r="H65" t="s">
        <v>105</v>
      </c>
      <c r="J65" s="3">
        <v>0.6508680555555556</v>
      </c>
      <c r="K65" t="s">
        <v>130</v>
      </c>
    </row>
    <row r="66" spans="1:11" ht="12.75">
      <c r="A66" t="s">
        <v>75</v>
      </c>
      <c r="B66" t="s">
        <v>74</v>
      </c>
      <c r="C66" s="2">
        <v>80235</v>
      </c>
      <c r="D66" s="2">
        <v>68205</v>
      </c>
      <c r="E66" s="2">
        <v>68205</v>
      </c>
      <c r="F66" s="12"/>
      <c r="G66" s="7">
        <v>0.6205439814814815</v>
      </c>
      <c r="H66" t="s">
        <v>105</v>
      </c>
      <c r="I66" t="s">
        <v>150</v>
      </c>
      <c r="J66" s="3">
        <v>0.6536921296296296</v>
      </c>
      <c r="K66" t="s">
        <v>130</v>
      </c>
    </row>
    <row r="67" spans="1:11" ht="12.75">
      <c r="A67" t="s">
        <v>76</v>
      </c>
      <c r="B67" t="s">
        <v>77</v>
      </c>
      <c r="C67" s="2">
        <v>5220</v>
      </c>
      <c r="D67" s="2">
        <v>5220</v>
      </c>
      <c r="E67" s="2">
        <v>5220</v>
      </c>
      <c r="F67" s="12"/>
      <c r="G67" s="7">
        <v>0.6234143518518519</v>
      </c>
      <c r="H67" t="s">
        <v>105</v>
      </c>
      <c r="J67" s="3">
        <v>0.6573148148148148</v>
      </c>
      <c r="K67" t="s">
        <v>130</v>
      </c>
    </row>
    <row r="68" spans="1:11" ht="12.75">
      <c r="A68" t="s">
        <v>78</v>
      </c>
      <c r="B68" t="s">
        <v>79</v>
      </c>
      <c r="C68" s="2">
        <v>50000</v>
      </c>
      <c r="D68" s="2">
        <v>50000</v>
      </c>
      <c r="E68" s="2">
        <v>50000</v>
      </c>
      <c r="F68" s="12"/>
      <c r="G68" s="7">
        <v>0.6241319444444444</v>
      </c>
      <c r="H68" t="s">
        <v>105</v>
      </c>
      <c r="J68" s="3">
        <v>0.6580092592592592</v>
      </c>
      <c r="K68" t="s">
        <v>130</v>
      </c>
    </row>
    <row r="69" spans="1:11" ht="12.75">
      <c r="A69" t="s">
        <v>151</v>
      </c>
      <c r="B69" t="s">
        <v>152</v>
      </c>
      <c r="C69" s="2">
        <v>11455</v>
      </c>
      <c r="D69" s="2">
        <v>11455</v>
      </c>
      <c r="E69" s="2">
        <v>11455</v>
      </c>
      <c r="F69" s="12"/>
      <c r="G69" s="7">
        <v>0.6250347222222222</v>
      </c>
      <c r="H69" t="s">
        <v>105</v>
      </c>
      <c r="J69" s="3">
        <v>0.6586226851851852</v>
      </c>
      <c r="K69" t="s">
        <v>130</v>
      </c>
    </row>
    <row r="70" spans="1:11" ht="12.75">
      <c r="A70" t="s">
        <v>154</v>
      </c>
      <c r="B70" t="s">
        <v>153</v>
      </c>
      <c r="C70" s="2">
        <v>5000</v>
      </c>
      <c r="D70" s="2">
        <v>1000</v>
      </c>
      <c r="E70" s="2">
        <v>1000</v>
      </c>
      <c r="F70" s="12"/>
      <c r="G70" s="7">
        <v>0.6270370370370371</v>
      </c>
      <c r="H70" t="s">
        <v>105</v>
      </c>
      <c r="J70" s="3">
        <v>0.6632523148148148</v>
      </c>
      <c r="K70" t="s">
        <v>128</v>
      </c>
    </row>
    <row r="71" spans="1:10" ht="12.75">
      <c r="A71" t="s">
        <v>82</v>
      </c>
      <c r="B71" t="s">
        <v>155</v>
      </c>
      <c r="C71" s="2">
        <f>444309+97606</f>
        <v>541915</v>
      </c>
      <c r="D71" s="2">
        <f>444309+97606</f>
        <v>541915</v>
      </c>
      <c r="E71" s="2">
        <f>444309+97606</f>
        <v>541915</v>
      </c>
      <c r="F71" s="12"/>
      <c r="H71" t="s">
        <v>159</v>
      </c>
      <c r="J71" s="3">
        <v>0.6632523148148148</v>
      </c>
    </row>
    <row r="72" spans="1:10" ht="12.75">
      <c r="A72" t="s">
        <v>158</v>
      </c>
      <c r="B72" t="s">
        <v>157</v>
      </c>
      <c r="C72" s="2">
        <v>10000</v>
      </c>
      <c r="D72" s="2">
        <v>10000</v>
      </c>
      <c r="E72" s="2">
        <v>10000</v>
      </c>
      <c r="F72" s="12"/>
      <c r="G72" s="3">
        <v>0.632962962962963</v>
      </c>
      <c r="H72" t="s">
        <v>105</v>
      </c>
      <c r="J72" s="3">
        <v>0.6661458333333333</v>
      </c>
    </row>
    <row r="73" spans="1:8" ht="12.75">
      <c r="A73" s="6"/>
      <c r="B73" t="s">
        <v>49</v>
      </c>
      <c r="C73" s="2"/>
      <c r="D73" s="2"/>
      <c r="E73" s="8"/>
      <c r="F73" s="12"/>
      <c r="G73" s="7">
        <v>0.6346296296296297</v>
      </c>
      <c r="H73" t="s">
        <v>156</v>
      </c>
    </row>
    <row r="74" spans="1:7" ht="12.75">
      <c r="A74" s="6"/>
      <c r="B74" s="1" t="s">
        <v>172</v>
      </c>
      <c r="C74" s="15">
        <f>SUM(C7:C73)</f>
        <v>8932310</v>
      </c>
      <c r="D74" s="15">
        <f>SUM(D7:D73)</f>
        <v>8839111</v>
      </c>
      <c r="E74" s="15">
        <f>SUM(E7:E73)</f>
        <v>8742611</v>
      </c>
      <c r="F74" s="12"/>
      <c r="G74" s="7"/>
    </row>
    <row r="75" spans="1:9" ht="12.75">
      <c r="A75" s="6"/>
      <c r="B75" s="6" t="s">
        <v>173</v>
      </c>
      <c r="C75" s="2">
        <f>C11+C12+C32+C39+C41+C52+C53+C69</f>
        <v>638623</v>
      </c>
      <c r="D75" s="2">
        <f>D11+D12+D32+D39+D41+D52+D53+D69</f>
        <v>703623</v>
      </c>
      <c r="E75" s="2">
        <f>E11+E12+E32+E39+E41+E52+E53+E69</f>
        <v>638623</v>
      </c>
      <c r="F75" s="12"/>
      <c r="G75" s="7"/>
      <c r="I75" t="s">
        <v>129</v>
      </c>
    </row>
    <row r="76" spans="1:7" ht="12.75">
      <c r="A76" s="6"/>
      <c r="B76" s="1" t="s">
        <v>174</v>
      </c>
      <c r="C76" s="15">
        <f>C74-C75</f>
        <v>8293687</v>
      </c>
      <c r="D76" s="15">
        <f>D74-D75</f>
        <v>8135488</v>
      </c>
      <c r="E76" s="15">
        <f>E74-E75</f>
        <v>8103988</v>
      </c>
      <c r="F76" s="12"/>
      <c r="G76" s="7"/>
    </row>
    <row r="77" spans="1:7" ht="12.75">
      <c r="A77" s="6"/>
      <c r="B77" s="6"/>
      <c r="C77" s="2"/>
      <c r="D77" s="2"/>
      <c r="E77" s="8"/>
      <c r="F77" s="12"/>
      <c r="G77" s="7"/>
    </row>
    <row r="78" spans="1:7" ht="12.75">
      <c r="A78" s="1" t="s">
        <v>175</v>
      </c>
      <c r="C78" s="2"/>
      <c r="D78" s="2"/>
      <c r="E78" s="8"/>
      <c r="F78" s="12"/>
      <c r="G78" s="7"/>
    </row>
    <row r="79" spans="1:11" ht="12.75">
      <c r="A79" t="s">
        <v>56</v>
      </c>
      <c r="B79" t="s">
        <v>55</v>
      </c>
      <c r="C79" s="2">
        <v>22600</v>
      </c>
      <c r="D79" s="2">
        <v>22600</v>
      </c>
      <c r="E79" s="2">
        <v>22600</v>
      </c>
      <c r="F79" s="11" t="s">
        <v>115</v>
      </c>
      <c r="G79" s="7"/>
      <c r="H79" t="s">
        <v>130</v>
      </c>
      <c r="J79" s="3">
        <v>0.6291319444444444</v>
      </c>
      <c r="K79" t="s">
        <v>130</v>
      </c>
    </row>
    <row r="80" spans="1:11" ht="12.75">
      <c r="A80" t="s">
        <v>58</v>
      </c>
      <c r="B80" t="s">
        <v>57</v>
      </c>
      <c r="C80" s="2">
        <v>274733</v>
      </c>
      <c r="D80" s="2">
        <v>273133</v>
      </c>
      <c r="E80" s="2">
        <v>273133</v>
      </c>
      <c r="F80" s="16" t="s">
        <v>116</v>
      </c>
      <c r="H80" t="s">
        <v>139</v>
      </c>
      <c r="J80" s="3">
        <v>0.6309375</v>
      </c>
      <c r="K80" t="s">
        <v>130</v>
      </c>
    </row>
    <row r="81" spans="1:11" ht="12.75">
      <c r="A81" t="s">
        <v>59</v>
      </c>
      <c r="B81" t="s">
        <v>60</v>
      </c>
      <c r="C81" s="2">
        <v>9950</v>
      </c>
      <c r="D81" s="2">
        <v>9950</v>
      </c>
      <c r="E81" s="2">
        <v>9950</v>
      </c>
      <c r="F81" s="16" t="s">
        <v>115</v>
      </c>
      <c r="H81" t="s">
        <v>130</v>
      </c>
      <c r="J81" s="3">
        <v>0.6363310185185186</v>
      </c>
      <c r="K81" t="s">
        <v>130</v>
      </c>
    </row>
    <row r="82" spans="2:5" ht="12.75">
      <c r="B82" s="1" t="s">
        <v>3</v>
      </c>
      <c r="C82" s="15">
        <f>SUM(C79:C81)</f>
        <v>307283</v>
      </c>
      <c r="D82" s="15">
        <f>SUM(D79:D81)</f>
        <v>305683</v>
      </c>
      <c r="E82" s="15">
        <f>SUM(E79:E81)</f>
        <v>305683</v>
      </c>
    </row>
    <row r="84" spans="2:5" ht="12.75">
      <c r="B84" s="1" t="s">
        <v>114</v>
      </c>
      <c r="C84" s="15">
        <f>C76+C82</f>
        <v>8600970</v>
      </c>
      <c r="D84" s="15">
        <f>D76+D82</f>
        <v>8441171</v>
      </c>
      <c r="E84" s="15">
        <f>E76+E82</f>
        <v>8409671</v>
      </c>
    </row>
    <row r="85" spans="2:5" ht="12.75">
      <c r="B85" t="s">
        <v>7</v>
      </c>
      <c r="C85" s="15"/>
      <c r="D85" s="15"/>
      <c r="E85" s="2">
        <f>D20+D33-E33</f>
        <v>26500</v>
      </c>
    </row>
    <row r="86" spans="2:5" ht="12.75">
      <c r="B86" s="1" t="s">
        <v>8</v>
      </c>
      <c r="C86" s="15"/>
      <c r="D86" s="15"/>
      <c r="E86" s="15">
        <f>E84+E85</f>
        <v>8436171</v>
      </c>
    </row>
    <row r="87" spans="2:5" ht="12.75">
      <c r="B87" s="1"/>
      <c r="C87" s="15"/>
      <c r="D87" s="15"/>
      <c r="E87" s="15"/>
    </row>
    <row r="88" ht="12.75">
      <c r="B88" s="1" t="s">
        <v>26</v>
      </c>
    </row>
    <row r="89" spans="2:6" ht="12.75">
      <c r="B89" t="s">
        <v>10</v>
      </c>
      <c r="C89" s="2">
        <v>275000</v>
      </c>
      <c r="D89" s="2">
        <v>275000</v>
      </c>
      <c r="E89" t="s">
        <v>28</v>
      </c>
      <c r="F89" s="18" t="s">
        <v>11</v>
      </c>
    </row>
    <row r="90" spans="2:6" ht="12.75">
      <c r="B90" s="4" t="s">
        <v>18</v>
      </c>
      <c r="C90" s="2">
        <v>175000</v>
      </c>
      <c r="D90" s="2">
        <v>175000</v>
      </c>
      <c r="E90" t="s">
        <v>28</v>
      </c>
      <c r="F90" s="18" t="s">
        <v>12</v>
      </c>
    </row>
    <row r="91" spans="2:6" ht="12.75">
      <c r="B91" s="4" t="s">
        <v>19</v>
      </c>
      <c r="C91" s="2">
        <v>150000</v>
      </c>
      <c r="D91" s="2">
        <v>150000</v>
      </c>
      <c r="E91" t="s">
        <v>28</v>
      </c>
      <c r="F91" s="18" t="s">
        <v>13</v>
      </c>
    </row>
    <row r="92" spans="2:6" ht="12.75">
      <c r="B92" s="4" t="s">
        <v>20</v>
      </c>
      <c r="C92" s="2">
        <v>75000</v>
      </c>
      <c r="D92" s="2">
        <v>75000</v>
      </c>
      <c r="E92" t="s">
        <v>28</v>
      </c>
      <c r="F92" s="18" t="s">
        <v>14</v>
      </c>
    </row>
    <row r="93" spans="2:6" ht="12.75">
      <c r="B93" s="4" t="s">
        <v>21</v>
      </c>
      <c r="C93" s="2">
        <v>50000</v>
      </c>
      <c r="D93" s="2">
        <v>30000</v>
      </c>
      <c r="E93" t="s">
        <v>28</v>
      </c>
      <c r="F93" s="18" t="s">
        <v>15</v>
      </c>
    </row>
    <row r="94" spans="2:6" ht="12.75">
      <c r="B94" s="4" t="s">
        <v>22</v>
      </c>
      <c r="C94" s="2">
        <v>50000</v>
      </c>
      <c r="D94" s="2">
        <v>50000</v>
      </c>
      <c r="E94" t="s">
        <v>28</v>
      </c>
      <c r="F94" s="18" t="s">
        <v>16</v>
      </c>
    </row>
    <row r="95" spans="2:6" ht="12.75">
      <c r="B95" s="4" t="s">
        <v>23</v>
      </c>
      <c r="C95" s="2">
        <v>25000</v>
      </c>
      <c r="D95" s="2">
        <v>25000</v>
      </c>
      <c r="E95" t="s">
        <v>28</v>
      </c>
      <c r="F95" s="18" t="s">
        <v>17</v>
      </c>
    </row>
    <row r="96" spans="2:6" ht="12.75">
      <c r="B96" t="s">
        <v>146</v>
      </c>
      <c r="C96" s="2">
        <f>D52</f>
        <v>60000</v>
      </c>
      <c r="D96" s="2">
        <f>D52</f>
        <v>60000</v>
      </c>
      <c r="E96" t="s">
        <v>28</v>
      </c>
      <c r="F96" s="19" t="s">
        <v>24</v>
      </c>
    </row>
    <row r="97" spans="2:6" ht="12.75">
      <c r="B97" t="s">
        <v>147</v>
      </c>
      <c r="C97" s="2">
        <f>D53</f>
        <v>5000</v>
      </c>
      <c r="D97" s="2">
        <f>D53</f>
        <v>5000</v>
      </c>
      <c r="E97" t="s">
        <v>28</v>
      </c>
      <c r="F97" s="19" t="s">
        <v>24</v>
      </c>
    </row>
    <row r="98" spans="2:4" ht="12.75">
      <c r="B98" s="1" t="s">
        <v>25</v>
      </c>
      <c r="C98" s="15">
        <f>SUM(C89:C97)</f>
        <v>865000</v>
      </c>
      <c r="D98" s="15">
        <f>SUM(D89:D97)</f>
        <v>845000</v>
      </c>
    </row>
    <row r="100" spans="2:4" ht="12.75">
      <c r="B100" s="1" t="s">
        <v>4</v>
      </c>
      <c r="C100" s="15"/>
      <c r="D100" s="15"/>
    </row>
    <row r="101" spans="2:4" ht="12.75">
      <c r="B101" s="1"/>
      <c r="C101" s="15"/>
      <c r="D101" s="15"/>
    </row>
    <row r="102" spans="2:4" ht="12.75">
      <c r="B102" s="1" t="s">
        <v>9</v>
      </c>
      <c r="C102" s="15">
        <f>C84</f>
        <v>8600970</v>
      </c>
      <c r="D102" s="15">
        <f>D84</f>
        <v>8441171</v>
      </c>
    </row>
    <row r="103" spans="2:3" ht="12.75">
      <c r="B103" t="s">
        <v>122</v>
      </c>
      <c r="C103" s="2">
        <v>-15000</v>
      </c>
    </row>
    <row r="104" spans="2:4" ht="12.75">
      <c r="B104" s="1" t="s">
        <v>123</v>
      </c>
      <c r="C104" s="15">
        <f>C102+C103</f>
        <v>8585970</v>
      </c>
      <c r="D104" s="15">
        <f>D102+D103</f>
        <v>8441171</v>
      </c>
    </row>
  </sheetData>
  <sheetProtection/>
  <printOptions/>
  <pageMargins left="0.75" right="0.75" top="1" bottom="1" header="0.5" footer="0.5"/>
  <pageSetup fitToHeight="999" fitToWidth="1" orientation="landscape"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00390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00390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Crawford</dc:creator>
  <cp:keywords/>
  <dc:description/>
  <cp:lastModifiedBy>Steven Borne</cp:lastModifiedBy>
  <cp:lastPrinted>2015-12-06T01:08:56Z</cp:lastPrinted>
  <dcterms:created xsi:type="dcterms:W3CDTF">2014-10-31T21:27:37Z</dcterms:created>
  <dcterms:modified xsi:type="dcterms:W3CDTF">2015-12-06T01:09:11Z</dcterms:modified>
  <cp:category/>
  <cp:version/>
  <cp:contentType/>
  <cp:contentStatus/>
</cp:coreProperties>
</file>